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EAA" sheetId="1" r:id="rId1"/>
    <sheet name="PT_EAA" sheetId="2" state="hidden" r:id="rId2"/>
    <sheet name="Hoja1" sheetId="3" r:id="rId3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<sst xmlns="http://schemas.openxmlformats.org/spreadsheetml/2006/main" count="157" uniqueCount="53">
  <si>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</si>
  <si>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</si>
  <si>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</si>
  <si>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</si>
  <si>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</si>
  <si>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</si>
  <si>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</si>
  <si>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</si>
  <si>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</si>
  <si>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</si>
  <si>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</si>
  <si>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</si>
  <si>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</si>
  <si>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</si>
  <si>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</si>
  <si>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</si>
  <si>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</si>
  <si>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</si>
  <si>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</si>
  <si>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</si>
  <si>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</si>
  <si>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</si>
  <si>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</si>
  <si>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</si>
  <si>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</si>
  <si>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</si>
  <si>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</si>
  <si>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</si>
  <si>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</si>
  <si>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</si>
  <si>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</si>
  <si>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</si>
  <si>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</si>
  <si>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</si>
  <si>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</si>
  <si>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</si>
  <si>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</si>
  <si>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</si>
  <si>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</si>
  <si>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</si>
  <si>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</si>
  <si>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</si>
  <si>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</si>
  <si>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</si>
  <si>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</si>
  <si>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</si>
  <si>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</si>
  <si>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</si>
  <si>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Roberto Santiago Magaña González</t>
  </si>
  <si>
    <t>Coordinador de Contabilidad y Trámite de Erogaciones</t>
  </si>
  <si>
    <t>Noé Rojo Hernández</t>
  </si>
  <si>
    <t>Jefe de División de Contabilidad</t>
  </si>
  <si>
    <t>GYR Instituto Mexicano del Seguro Social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</si>
</sst>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8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7" fillId="10" borderId="0" xfId="48" applyNumberFormat="1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8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9" fillId="34" borderId="0" xfId="15" applyNumberFormat="1" applyFont="1" applyFill="1" applyBorder="1" applyAlignment="1">
      <alignment horizontal="centerContinuous" vertical="center"/>
      <protection/>
    </xf>
    <xf numFmtId="0" fontId="9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43" fontId="8" fillId="34" borderId="0" xfId="48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8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8" fillId="34" borderId="0" xfId="48" applyNumberFormat="1" applyFont="1" applyFill="1" applyBorder="1" applyAlignment="1" applyProtection="1">
      <alignment vertical="top"/>
      <protection locked="0"/>
    </xf>
    <xf numFmtId="3" fontId="8" fillId="34" borderId="0" xfId="48" applyNumberFormat="1" applyFont="1" applyFill="1" applyBorder="1" applyAlignment="1">
      <alignment vertical="top"/>
    </xf>
    <xf numFmtId="3" fontId="52" fillId="34" borderId="0" xfId="48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vertical="top" wrapText="1"/>
    </xf>
    <xf numFmtId="0" fontId="8" fillId="34" borderId="12" xfId="0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53" fillId="35" borderId="13" xfId="53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3" applyFont="1" applyFill="1" applyBorder="1" applyAlignment="1">
      <alignment horizontal="center" vertical="center" wrapText="1"/>
      <protection/>
    </xf>
    <xf numFmtId="0" fontId="53" fillId="35" borderId="15" xfId="53" applyFont="1" applyFill="1" applyBorder="1" applyAlignment="1">
      <alignment horizontal="center" vertical="center" wrapText="1"/>
      <protection/>
    </xf>
    <xf numFmtId="0" fontId="53" fillId="35" borderId="16" xfId="53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3" applyFont="1" applyFill="1" applyBorder="1" applyAlignment="1">
      <alignment horizontal="center" vertical="center" wrapText="1"/>
      <protection/>
    </xf>
    <xf numFmtId="0" fontId="53" fillId="35" borderId="17" xfId="53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top"/>
      <protection/>
    </xf>
    <xf numFmtId="0" fontId="9" fillId="34" borderId="0" xfId="15" applyNumberFormat="1" applyFont="1" applyFill="1" applyBorder="1" applyAlignment="1">
      <alignment horizontal="center" vertical="top"/>
      <protection/>
    </xf>
    <xf numFmtId="0" fontId="9" fillId="34" borderId="11" xfId="15" applyNumberFormat="1" applyFont="1" applyFill="1" applyBorder="1" applyAlignment="1">
      <alignment horizontal="center" vertical="top"/>
      <protection/>
    </xf>
    <xf numFmtId="0" fontId="9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9" fillId="34" borderId="12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0" fontId="8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9" fillId="34" borderId="0" xfId="15" applyNumberFormat="1" applyFont="1" applyFill="1" applyBorder="1" applyAlignment="1">
      <alignment horizontal="center" vertical="center"/>
      <protection/>
    </xf>
    <xf numFmtId="0" fontId="53" fillId="35" borderId="14" xfId="53" applyFont="1" applyFill="1" applyBorder="1" applyAlignment="1">
      <alignment horizontal="center" vertical="center" wrapText="1"/>
      <protection/>
    </xf>
    <xf numFmtId="0" fontId="53" fillId="35" borderId="12" xfId="53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center"/>
      <protection/>
    </xf>
    <xf numFmtId="0" fontId="9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5" zoomScaleNormal="115" zoomScalePageLayoutView="0" workbookViewId="0" topLeftCell="A19">
      <selection activeCell="F18" sqref="F18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52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5.5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2.7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2.7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2.75">
      <c r="A16" s="30"/>
      <c r="B16" s="59" t="s">
        <v>15</v>
      </c>
      <c r="C16" s="59"/>
      <c r="D16" s="31">
        <f>SUM(D18:D24)</f>
        <v>51525515089</v>
      </c>
      <c r="E16" s="31">
        <f>SUM(E18:E24)</f>
        <v>14251499078372.559</v>
      </c>
      <c r="F16" s="31">
        <f>SUM(F18:F24)</f>
        <v>14250327175430</v>
      </c>
      <c r="G16" s="31">
        <f>D16+E16-F16</f>
        <v>52697418031.55859</v>
      </c>
      <c r="H16" s="31">
        <f>G16-D16</f>
        <v>1171902942.5585938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10737594777</v>
      </c>
      <c r="E18" s="37">
        <v>12878116944570.559</v>
      </c>
      <c r="F18" s="37">
        <v>12876482034100</v>
      </c>
      <c r="G18" s="38">
        <f>D18+E18-F18</f>
        <v>12372505247.558594</v>
      </c>
      <c r="H18" s="38">
        <f>G18-D18</f>
        <v>1634910470.5585938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44918717501</v>
      </c>
      <c r="E19" s="37">
        <v>1284473191376</v>
      </c>
      <c r="F19" s="37">
        <v>1281032305718</v>
      </c>
      <c r="G19" s="38">
        <f aca="true" t="shared" si="0" ref="G19:G24">D19+E19-F19</f>
        <v>48359603159</v>
      </c>
      <c r="H19" s="38">
        <f aca="true" t="shared" si="1" ref="H19:H24">G19-D19</f>
        <v>3440885658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317466644</v>
      </c>
      <c r="E21" s="37">
        <v>1744700740</v>
      </c>
      <c r="F21" s="37">
        <v>1730510080</v>
      </c>
      <c r="G21" s="38">
        <f t="shared" si="0"/>
        <v>331657304</v>
      </c>
      <c r="H21" s="38">
        <f t="shared" si="1"/>
        <v>14190660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8565910077</v>
      </c>
      <c r="E22" s="37">
        <v>65571430117</v>
      </c>
      <c r="F22" s="37">
        <v>68634269269</v>
      </c>
      <c r="G22" s="38">
        <f t="shared" si="0"/>
        <v>5503070925</v>
      </c>
      <c r="H22" s="38">
        <f t="shared" si="1"/>
        <v>-3062839152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-13020384240</v>
      </c>
      <c r="E23" s="37">
        <v>20885609965</v>
      </c>
      <c r="F23" s="37">
        <v>21740674407</v>
      </c>
      <c r="G23" s="38">
        <f t="shared" si="0"/>
        <v>-13875448682</v>
      </c>
      <c r="H23" s="38">
        <f t="shared" si="1"/>
        <v>-855064442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6210330</v>
      </c>
      <c r="E24" s="37">
        <v>707201604</v>
      </c>
      <c r="F24" s="37">
        <v>707381856</v>
      </c>
      <c r="G24" s="38">
        <f t="shared" si="0"/>
        <v>6030078</v>
      </c>
      <c r="H24" s="38">
        <f t="shared" si="1"/>
        <v>-180252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2.75">
      <c r="A26" s="30"/>
      <c r="B26" s="59" t="s">
        <v>23</v>
      </c>
      <c r="C26" s="59"/>
      <c r="D26" s="31">
        <f>SUM(D28:D36)</f>
        <v>243120651309</v>
      </c>
      <c r="E26" s="31">
        <f>SUM(E28:E36)</f>
        <v>6789775691879</v>
      </c>
      <c r="F26" s="31">
        <f>SUM(F28:F36)</f>
        <v>6793808331581</v>
      </c>
      <c r="G26" s="31">
        <f>D26+E26-F26</f>
        <v>239088011607</v>
      </c>
      <c r="H26" s="31">
        <f>G26-D26</f>
        <v>-4032639702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129463087424</v>
      </c>
      <c r="E28" s="37">
        <v>6751251901830</v>
      </c>
      <c r="F28" s="37">
        <v>6753895200856</v>
      </c>
      <c r="G28" s="38">
        <f>D28+E28-F28</f>
        <v>126819788398</v>
      </c>
      <c r="H28" s="38">
        <f>G28-D28</f>
        <v>-2643299026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88498407073</v>
      </c>
      <c r="E30" s="37">
        <v>14373672459</v>
      </c>
      <c r="F30" s="37">
        <v>13753033338</v>
      </c>
      <c r="G30" s="38">
        <f t="shared" si="2"/>
        <v>89119046194</v>
      </c>
      <c r="H30" s="38">
        <f t="shared" si="3"/>
        <v>620639121</v>
      </c>
      <c r="I30" s="35"/>
    </row>
    <row r="31" spans="1:9" ht="19.5" customHeight="1">
      <c r="A31" s="33"/>
      <c r="B31" s="77" t="s">
        <v>27</v>
      </c>
      <c r="C31" s="77"/>
      <c r="D31" s="37">
        <v>48668431125</v>
      </c>
      <c r="E31" s="37">
        <v>13755951183</v>
      </c>
      <c r="F31" s="37">
        <v>14905235539</v>
      </c>
      <c r="G31" s="38">
        <f t="shared" si="2"/>
        <v>47519146769</v>
      </c>
      <c r="H31" s="38">
        <f t="shared" si="3"/>
        <v>-1149284356</v>
      </c>
      <c r="I31" s="35"/>
    </row>
    <row r="32" spans="1:9" ht="19.5" customHeight="1">
      <c r="A32" s="33"/>
      <c r="B32" s="77" t="s">
        <v>28</v>
      </c>
      <c r="C32" s="77"/>
      <c r="D32" s="37">
        <v>9200000</v>
      </c>
      <c r="E32" s="37">
        <v>0</v>
      </c>
      <c r="F32" s="37">
        <v>0</v>
      </c>
      <c r="G32" s="38">
        <f t="shared" si="2"/>
        <v>9200000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-40262100482</v>
      </c>
      <c r="E33" s="37">
        <v>5822068391</v>
      </c>
      <c r="F33" s="37">
        <v>7359786606</v>
      </c>
      <c r="G33" s="38">
        <f t="shared" si="2"/>
        <v>-41799818697</v>
      </c>
      <c r="H33" s="38">
        <f t="shared" si="3"/>
        <v>-1537718215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16743626169</v>
      </c>
      <c r="E36" s="37">
        <v>4572098016</v>
      </c>
      <c r="F36" s="37">
        <v>3895075242</v>
      </c>
      <c r="G36" s="38">
        <f t="shared" si="2"/>
        <v>17420648943</v>
      </c>
      <c r="H36" s="38">
        <f t="shared" si="3"/>
        <v>677022774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2.75">
      <c r="A38" s="26"/>
      <c r="B38" s="78" t="s">
        <v>33</v>
      </c>
      <c r="C38" s="78"/>
      <c r="D38" s="31">
        <f>D16+D26</f>
        <v>294646166398</v>
      </c>
      <c r="E38" s="31">
        <f>E16+E26</f>
        <v>21041274770251.56</v>
      </c>
      <c r="F38" s="31">
        <f>F16+F26</f>
        <v>21044135507011</v>
      </c>
      <c r="G38" s="31">
        <f>G16+G26</f>
        <v>291785429638.5586</v>
      </c>
      <c r="H38" s="31">
        <f>H16+H26</f>
        <v>-2860736759.4414062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48</v>
      </c>
      <c r="C44" s="65"/>
      <c r="D44" s="13"/>
      <c r="E44" s="65" t="s">
        <v>50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49</v>
      </c>
      <c r="C45" s="64"/>
      <c r="D45" s="45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0:C20"/>
    <mergeCell ref="B21:C21"/>
    <mergeCell ref="B22:C22"/>
    <mergeCell ref="B23:C23"/>
    <mergeCell ref="B24:C24"/>
    <mergeCell ref="B28:C28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51525515089</v>
      </c>
    </row>
    <row r="7" spans="2:5" ht="15">
      <c r="B7" s="81"/>
      <c r="C7" s="82"/>
      <c r="D7" s="4" t="s">
        <v>16</v>
      </c>
      <c r="E7" s="5">
        <f>EAA!D18</f>
        <v>10737594777</v>
      </c>
    </row>
    <row r="8" spans="2:5" ht="15">
      <c r="B8" s="81"/>
      <c r="C8" s="82"/>
      <c r="D8" s="4" t="s">
        <v>17</v>
      </c>
      <c r="E8" s="5">
        <f>EAA!D19</f>
        <v>44918717501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317466644</v>
      </c>
    </row>
    <row r="11" spans="2:5" ht="15">
      <c r="B11" s="81"/>
      <c r="C11" s="82"/>
      <c r="D11" s="3" t="s">
        <v>20</v>
      </c>
      <c r="E11" s="5">
        <f>EAA!D22</f>
        <v>8565910077</v>
      </c>
    </row>
    <row r="12" spans="2:5" ht="15">
      <c r="B12" s="81"/>
      <c r="C12" s="82"/>
      <c r="D12" s="3" t="s">
        <v>21</v>
      </c>
      <c r="E12" s="5">
        <f>EAA!D23</f>
        <v>-13020384240</v>
      </c>
    </row>
    <row r="13" spans="2:5" ht="15">
      <c r="B13" s="81"/>
      <c r="C13" s="82"/>
      <c r="D13" s="3" t="s">
        <v>22</v>
      </c>
      <c r="E13" s="5">
        <f>EAA!D24</f>
        <v>6210330</v>
      </c>
    </row>
    <row r="14" spans="2:5" ht="15" customHeight="1">
      <c r="B14" s="81"/>
      <c r="C14" s="82"/>
      <c r="D14" s="7" t="s">
        <v>23</v>
      </c>
      <c r="E14" s="2">
        <f>EAA!D26</f>
        <v>243120651309</v>
      </c>
    </row>
    <row r="15" spans="2:5" ht="15">
      <c r="B15" s="81"/>
      <c r="C15" s="82"/>
      <c r="D15" s="4" t="s">
        <v>24</v>
      </c>
      <c r="E15" s="5">
        <f>EAA!D28</f>
        <v>129463087424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88498407073</v>
      </c>
    </row>
    <row r="18" spans="2:5" ht="15">
      <c r="B18" s="81"/>
      <c r="C18" s="82"/>
      <c r="D18" s="4" t="s">
        <v>27</v>
      </c>
      <c r="E18" s="5">
        <f>EAA!D31</f>
        <v>48668431125</v>
      </c>
    </row>
    <row r="19" spans="2:5" ht="15">
      <c r="B19" s="81"/>
      <c r="C19" s="82"/>
      <c r="D19" s="4" t="s">
        <v>28</v>
      </c>
      <c r="E19" s="5">
        <f>EAA!D32</f>
        <v>9200000</v>
      </c>
    </row>
    <row r="20" spans="2:5" ht="15">
      <c r="B20" s="81"/>
      <c r="C20" s="82"/>
      <c r="D20" s="4" t="s">
        <v>29</v>
      </c>
      <c r="E20" s="5">
        <f>EAA!D33</f>
        <v>-40262100482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16743626169</v>
      </c>
    </row>
    <row r="24" spans="2:5" ht="15">
      <c r="B24" s="81"/>
      <c r="C24" s="82"/>
      <c r="D24" s="1" t="s">
        <v>33</v>
      </c>
      <c r="E24" s="2">
        <f>EAA!D38</f>
        <v>294646166398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14251499078372.559</v>
      </c>
    </row>
    <row r="26" spans="2:5" ht="15">
      <c r="B26" s="81"/>
      <c r="C26" s="82"/>
      <c r="D26" s="4" t="s">
        <v>16</v>
      </c>
      <c r="E26" s="5">
        <f>EAA!E18</f>
        <v>12878116944570.559</v>
      </c>
    </row>
    <row r="27" spans="2:5" ht="15">
      <c r="B27" s="81"/>
      <c r="C27" s="82"/>
      <c r="D27" s="4" t="s">
        <v>17</v>
      </c>
      <c r="E27" s="5">
        <f>EAA!E19</f>
        <v>1284473191376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1744700740</v>
      </c>
    </row>
    <row r="30" spans="2:5" ht="15">
      <c r="B30" s="81"/>
      <c r="C30" s="82"/>
      <c r="D30" s="3" t="s">
        <v>20</v>
      </c>
      <c r="E30" s="5">
        <f>EAA!E22</f>
        <v>65571430117</v>
      </c>
    </row>
    <row r="31" spans="2:5" ht="15">
      <c r="B31" s="81"/>
      <c r="C31" s="82"/>
      <c r="D31" s="3" t="s">
        <v>21</v>
      </c>
      <c r="E31" s="5">
        <f>EAA!E23</f>
        <v>20885609965</v>
      </c>
    </row>
    <row r="32" spans="2:5" ht="15">
      <c r="B32" s="81"/>
      <c r="C32" s="82"/>
      <c r="D32" s="3" t="s">
        <v>22</v>
      </c>
      <c r="E32" s="5">
        <f>EAA!E24</f>
        <v>707201604</v>
      </c>
    </row>
    <row r="33" spans="2:5" ht="15">
      <c r="B33" s="81"/>
      <c r="C33" s="82"/>
      <c r="D33" s="7" t="s">
        <v>23</v>
      </c>
      <c r="E33" s="2">
        <f>EAA!E26</f>
        <v>6789775691879</v>
      </c>
    </row>
    <row r="34" spans="2:5" ht="15">
      <c r="B34" s="81"/>
      <c r="C34" s="82"/>
      <c r="D34" s="4" t="s">
        <v>24</v>
      </c>
      <c r="E34" s="5">
        <f>EAA!E28</f>
        <v>6751251901830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14373672459</v>
      </c>
    </row>
    <row r="37" spans="2:5" ht="15">
      <c r="B37" s="81"/>
      <c r="C37" s="82"/>
      <c r="D37" s="4" t="s">
        <v>27</v>
      </c>
      <c r="E37" s="5">
        <f>EAA!E31</f>
        <v>13755951183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5822068391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4572098016</v>
      </c>
    </row>
    <row r="43" spans="2:5" ht="15">
      <c r="B43" s="81"/>
      <c r="C43" s="82"/>
      <c r="D43" s="1" t="s">
        <v>33</v>
      </c>
      <c r="E43" s="2">
        <f>EAA!E38</f>
        <v>21041274770251.56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14250327175430</v>
      </c>
    </row>
    <row r="45" spans="2:5" ht="15">
      <c r="B45" s="81"/>
      <c r="C45" s="82"/>
      <c r="D45" s="4" t="s">
        <v>16</v>
      </c>
      <c r="E45" s="5">
        <f>EAA!F18</f>
        <v>12876482034100</v>
      </c>
    </row>
    <row r="46" spans="2:5" ht="15">
      <c r="B46" s="81"/>
      <c r="C46" s="82"/>
      <c r="D46" s="4" t="s">
        <v>17</v>
      </c>
      <c r="E46" s="5">
        <f>EAA!F19</f>
        <v>1281032305718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1730510080</v>
      </c>
    </row>
    <row r="49" spans="2:5" ht="15">
      <c r="B49" s="81"/>
      <c r="C49" s="82"/>
      <c r="D49" s="3" t="s">
        <v>20</v>
      </c>
      <c r="E49" s="5">
        <f>EAA!F22</f>
        <v>68634269269</v>
      </c>
    </row>
    <row r="50" spans="2:5" ht="15">
      <c r="B50" s="81"/>
      <c r="C50" s="82"/>
      <c r="D50" s="3" t="s">
        <v>21</v>
      </c>
      <c r="E50" s="5">
        <f>EAA!F23</f>
        <v>21740674407</v>
      </c>
    </row>
    <row r="51" spans="2:5" ht="15">
      <c r="B51" s="81"/>
      <c r="C51" s="82"/>
      <c r="D51" s="3" t="s">
        <v>22</v>
      </c>
      <c r="E51" s="5">
        <f>EAA!F24</f>
        <v>707381856</v>
      </c>
    </row>
    <row r="52" spans="2:5" ht="15">
      <c r="B52" s="81"/>
      <c r="C52" s="82"/>
      <c r="D52" s="7" t="s">
        <v>23</v>
      </c>
      <c r="E52" s="2">
        <f>EAA!F26</f>
        <v>6793808331581</v>
      </c>
    </row>
    <row r="53" spans="2:5" ht="15">
      <c r="B53" s="81"/>
      <c r="C53" s="82"/>
      <c r="D53" s="4" t="s">
        <v>24</v>
      </c>
      <c r="E53" s="5">
        <f>EAA!F28</f>
        <v>6753895200856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13753033338</v>
      </c>
    </row>
    <row r="56" spans="2:5" ht="15">
      <c r="B56" s="81"/>
      <c r="C56" s="82"/>
      <c r="D56" s="4" t="s">
        <v>27</v>
      </c>
      <c r="E56" s="5">
        <f>EAA!F31</f>
        <v>14905235539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7359786606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3895075242</v>
      </c>
    </row>
    <row r="62" spans="2:5" ht="15">
      <c r="B62" s="81"/>
      <c r="C62" s="82"/>
      <c r="D62" s="1" t="s">
        <v>33</v>
      </c>
      <c r="E62" s="2">
        <f>EAA!F38</f>
        <v>21044135507011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52697418031.55859</v>
      </c>
    </row>
    <row r="64" spans="2:5" ht="15">
      <c r="B64" s="84"/>
      <c r="C64" s="82"/>
      <c r="D64" s="4" t="s">
        <v>16</v>
      </c>
      <c r="E64" s="5">
        <f>EAA!G18</f>
        <v>12372505247.558594</v>
      </c>
    </row>
    <row r="65" spans="2:5" ht="15">
      <c r="B65" s="84"/>
      <c r="C65" s="82"/>
      <c r="D65" s="4" t="s">
        <v>17</v>
      </c>
      <c r="E65" s="5">
        <f>EAA!G19</f>
        <v>48359603159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331657304</v>
      </c>
    </row>
    <row r="68" spans="2:5" ht="15">
      <c r="B68" s="84"/>
      <c r="C68" s="82"/>
      <c r="D68" s="3" t="s">
        <v>20</v>
      </c>
      <c r="E68" s="5">
        <f>EAA!G22</f>
        <v>5503070925</v>
      </c>
    </row>
    <row r="69" spans="2:5" ht="15">
      <c r="B69" s="84"/>
      <c r="C69" s="82"/>
      <c r="D69" s="3" t="s">
        <v>21</v>
      </c>
      <c r="E69" s="5">
        <f>EAA!G23</f>
        <v>-13875448682</v>
      </c>
    </row>
    <row r="70" spans="2:5" ht="15">
      <c r="B70" s="84"/>
      <c r="C70" s="82"/>
      <c r="D70" s="3" t="s">
        <v>22</v>
      </c>
      <c r="E70" s="5">
        <f>EAA!G24</f>
        <v>6030078</v>
      </c>
    </row>
    <row r="71" spans="2:5" ht="15">
      <c r="B71" s="84"/>
      <c r="C71" s="82"/>
      <c r="D71" s="7" t="s">
        <v>23</v>
      </c>
      <c r="E71" s="2">
        <f>EAA!G26</f>
        <v>239088011607</v>
      </c>
    </row>
    <row r="72" spans="2:5" ht="15">
      <c r="B72" s="84"/>
      <c r="C72" s="82"/>
      <c r="D72" s="4" t="s">
        <v>24</v>
      </c>
      <c r="E72" s="5">
        <f>EAA!G28</f>
        <v>126819788398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89119046194</v>
      </c>
    </row>
    <row r="75" spans="2:5" ht="15">
      <c r="B75" s="84"/>
      <c r="C75" s="82"/>
      <c r="D75" s="4" t="s">
        <v>27</v>
      </c>
      <c r="E75" s="5">
        <f>EAA!G31</f>
        <v>47519146769</v>
      </c>
    </row>
    <row r="76" spans="2:5" ht="15">
      <c r="B76" s="84"/>
      <c r="C76" s="82"/>
      <c r="D76" s="4" t="s">
        <v>28</v>
      </c>
      <c r="E76" s="5">
        <f>EAA!G32</f>
        <v>9200000</v>
      </c>
    </row>
    <row r="77" spans="2:5" ht="15">
      <c r="B77" s="84"/>
      <c r="C77" s="82"/>
      <c r="D77" s="4" t="s">
        <v>29</v>
      </c>
      <c r="E77" s="5">
        <f>EAA!G33</f>
        <v>-41799818697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17420648943</v>
      </c>
    </row>
    <row r="81" spans="2:5" ht="15">
      <c r="B81" s="84"/>
      <c r="C81" s="82"/>
      <c r="D81" s="1" t="s">
        <v>33</v>
      </c>
      <c r="E81" s="2">
        <f>EAA!G38</f>
        <v>291785429638.5586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1171902942.5585938</v>
      </c>
    </row>
    <row r="83" spans="2:5" ht="15">
      <c r="B83" s="84"/>
      <c r="C83" s="82"/>
      <c r="D83" s="4" t="s">
        <v>16</v>
      </c>
      <c r="E83" s="5">
        <f>EAA!H18</f>
        <v>1634910470.5585938</v>
      </c>
    </row>
    <row r="84" spans="2:5" ht="15">
      <c r="B84" s="84"/>
      <c r="C84" s="82"/>
      <c r="D84" s="4" t="s">
        <v>17</v>
      </c>
      <c r="E84" s="5">
        <f>EAA!H19</f>
        <v>3440885658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14190660</v>
      </c>
    </row>
    <row r="87" spans="2:5" ht="15">
      <c r="B87" s="84"/>
      <c r="C87" s="82"/>
      <c r="D87" s="3" t="s">
        <v>20</v>
      </c>
      <c r="E87" s="5">
        <f>EAA!H22</f>
        <v>-3062839152</v>
      </c>
    </row>
    <row r="88" spans="2:5" ht="15">
      <c r="B88" s="84"/>
      <c r="C88" s="82"/>
      <c r="D88" s="3" t="s">
        <v>21</v>
      </c>
      <c r="E88" s="5">
        <f>EAA!H23</f>
        <v>-855064442</v>
      </c>
    </row>
    <row r="89" spans="2:5" ht="15">
      <c r="B89" s="84"/>
      <c r="C89" s="82"/>
      <c r="D89" s="3" t="s">
        <v>22</v>
      </c>
      <c r="E89" s="5">
        <f>EAA!H24</f>
        <v>-180252</v>
      </c>
    </row>
    <row r="90" spans="2:5" ht="15">
      <c r="B90" s="84"/>
      <c r="C90" s="82"/>
      <c r="D90" s="7" t="s">
        <v>23</v>
      </c>
      <c r="E90" s="2">
        <f>EAA!H26</f>
        <v>-4032639702</v>
      </c>
    </row>
    <row r="91" spans="2:5" ht="15">
      <c r="B91" s="84"/>
      <c r="C91" s="82"/>
      <c r="D91" s="4" t="s">
        <v>24</v>
      </c>
      <c r="E91" s="5">
        <f>EAA!H28</f>
        <v>-2643299026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620639121</v>
      </c>
    </row>
    <row r="94" spans="2:5" ht="15">
      <c r="B94" s="84"/>
      <c r="C94" s="82"/>
      <c r="D94" s="4" t="s">
        <v>27</v>
      </c>
      <c r="E94" s="5">
        <f>EAA!H31</f>
        <v>-1149284356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-1537718215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677022774</v>
      </c>
    </row>
    <row r="100" spans="3:5" ht="15">
      <c r="C100" s="82"/>
      <c r="D100" s="1" t="s">
        <v>33</v>
      </c>
      <c r="E100" s="2">
        <f>EAA!H38</f>
        <v>-2860736759.4414062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B63:B81"/>
    <mergeCell ref="C63:C81"/>
    <mergeCell ref="B82:B99"/>
    <mergeCell ref="C82:C100"/>
    <mergeCell ref="C25:C43"/>
    <mergeCell ref="B25:B43"/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Katterine Lorena Fentanes Romero</cp:lastModifiedBy>
  <cp:lastPrinted>2014-02-14T16:28:54Z</cp:lastPrinted>
  <dcterms:created xsi:type="dcterms:W3CDTF">2014-01-27T18:04:15Z</dcterms:created>
  <dcterms:modified xsi:type="dcterms:W3CDTF">2024-06-11T20:02:21Z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