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14115" windowHeight="7485"/>
  </bookViews>
  <sheets>
    <sheet name="EAEP_OBJGASTO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J44" i="1" l="1"/>
  <c r="F44" i="1"/>
  <c r="I43" i="1"/>
  <c r="I45" i="1" s="1"/>
  <c r="H43" i="1"/>
  <c r="H45" i="1" s="1"/>
  <c r="G43" i="1"/>
  <c r="G45" i="1" s="1"/>
  <c r="F43" i="1"/>
  <c r="E43" i="1"/>
  <c r="E45" i="1" s="1"/>
  <c r="J42" i="1"/>
  <c r="F42" i="1"/>
  <c r="J41" i="1"/>
  <c r="F41" i="1"/>
  <c r="J40" i="1"/>
  <c r="F40" i="1"/>
  <c r="J39" i="1"/>
  <c r="F39" i="1"/>
  <c r="I38" i="1"/>
  <c r="H38" i="1"/>
  <c r="J38" i="1" s="1"/>
  <c r="G38" i="1"/>
  <c r="F38" i="1"/>
  <c r="E38" i="1"/>
  <c r="J37" i="1"/>
  <c r="F37" i="1"/>
  <c r="J36" i="1"/>
  <c r="F36" i="1"/>
  <c r="J35" i="1"/>
  <c r="F35" i="1"/>
  <c r="I34" i="1"/>
  <c r="H34" i="1"/>
  <c r="J34" i="1" s="1"/>
  <c r="G34" i="1"/>
  <c r="F34" i="1"/>
  <c r="E34" i="1"/>
  <c r="J33" i="1"/>
  <c r="F33" i="1"/>
  <c r="J32" i="1"/>
  <c r="F32" i="1"/>
  <c r="J31" i="1"/>
  <c r="F31" i="1"/>
  <c r="J30" i="1"/>
  <c r="F30" i="1"/>
  <c r="J29" i="1"/>
  <c r="F29" i="1"/>
  <c r="J28" i="1"/>
  <c r="F28" i="1"/>
  <c r="J27" i="1"/>
  <c r="F27" i="1"/>
  <c r="J26" i="1"/>
  <c r="F26" i="1"/>
  <c r="J25" i="1"/>
  <c r="F25" i="1"/>
  <c r="I24" i="1"/>
  <c r="H24" i="1"/>
  <c r="J24" i="1" s="1"/>
  <c r="G24" i="1"/>
  <c r="F24" i="1"/>
  <c r="E24" i="1"/>
  <c r="J23" i="1"/>
  <c r="F23" i="1"/>
  <c r="J22" i="1"/>
  <c r="F22" i="1"/>
  <c r="J21" i="1"/>
  <c r="F21" i="1"/>
  <c r="J20" i="1"/>
  <c r="F20" i="1"/>
  <c r="J19" i="1"/>
  <c r="F19" i="1"/>
  <c r="J18" i="1"/>
  <c r="F18" i="1"/>
  <c r="J17" i="1"/>
  <c r="F17" i="1"/>
  <c r="I16" i="1"/>
  <c r="H16" i="1"/>
  <c r="J16" i="1" s="1"/>
  <c r="G16" i="1"/>
  <c r="F16" i="1"/>
  <c r="E16" i="1"/>
  <c r="J15" i="1"/>
  <c r="F15" i="1"/>
  <c r="J14" i="1"/>
  <c r="F14" i="1"/>
  <c r="J13" i="1"/>
  <c r="F13" i="1"/>
  <c r="J12" i="1"/>
  <c r="F12" i="1"/>
  <c r="J11" i="1"/>
  <c r="F11" i="1"/>
  <c r="J10" i="1"/>
  <c r="F10" i="1"/>
  <c r="I9" i="1"/>
  <c r="H9" i="1"/>
  <c r="J9" i="1" s="1"/>
  <c r="G9" i="1"/>
  <c r="F9" i="1"/>
  <c r="E9" i="1"/>
  <c r="B5" i="1"/>
  <c r="B4" i="1"/>
  <c r="J45" i="1" l="1"/>
  <c r="F45" i="1"/>
  <c r="J43" i="1"/>
</calcChain>
</file>

<file path=xl/sharedStrings.xml><?xml version="1.0" encoding="utf-8"?>
<sst xmlns="http://schemas.openxmlformats.org/spreadsheetml/2006/main" count="56" uniqueCount="56">
  <si>
    <t>Instituto Mexicano Del Seguro Social</t>
  </si>
  <si>
    <t>Estado Analítico del Ejercicio del Presupuesto de Egresos en Clasificación por Objeto del Gasto (Capítulo y Concepto) 1/</t>
  </si>
  <si>
    <t>Concepto</t>
  </si>
  <si>
    <t>Aprobado</t>
  </si>
  <si>
    <t>Ampliaciones / (Reducciones)</t>
  </si>
  <si>
    <t>Modificado</t>
  </si>
  <si>
    <t>Devengado</t>
  </si>
  <si>
    <t>Pagado</t>
  </si>
  <si>
    <t>Subejercicio</t>
  </si>
  <si>
    <t>1</t>
  </si>
  <si>
    <t>2 = (3-1)</t>
  </si>
  <si>
    <t>3</t>
  </si>
  <si>
    <t>4</t>
  </si>
  <si>
    <t>5</t>
  </si>
  <si>
    <t>6 = (3-4)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</si>
  <si>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</si>
  <si>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</si>
  <si>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</si>
  <si>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</si>
  <si>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</si>
  <si>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</si>
  <si>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</si>
  <si>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</si>
  <si>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</si>
  <si>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</si>
  <si>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</si>
  <si>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</si>
  <si>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</si>
  <si>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</si>
  <si>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</si>
  <si>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</si>
  <si>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</si>
  <si>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</si>
  <si>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</si>
  <si>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</si>
  <si>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</si>
  <si>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</si>
  <si>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</si>
  <si>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</si>
  <si>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</si>
  <si>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</si>
  <si>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4400</t>
  </si>
  <si>
    <t>Ayudas sociales</t>
  </si>
  <si>
    <t>Pensiones y jubilaciones</t>
  </si>
  <si>
    <t>4800</t>
  </si>
  <si>
    <t>Donativos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</si>
  <si>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</si>
  <si>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</si>
  <si>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</si>
  <si>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</si>
  <si>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Maquinaria, otros equipos y herramientas</t>
  </si>
  <si>
    <t>Inversión pública</t>
  </si>
  <si>
    <t>Obra pública en bienes propios</t>
  </si>
  <si>
    <t>Total del Gasto</t>
  </si>
  <si>
    <t>“Bajo protesta de decir verdad declaramos que los Estados Financieros y sus notas, son razonablemente correctos y son responsabilidad del emisor”</t>
  </si>
  <si>
    <t>1/ Las sumas parciales y total pueden no coincidir debido al redondeo.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</si>
</sst>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0"/>
      <name val="Montserrat"/>
    </font>
    <font>
      <sz val="10"/>
      <color indexed="8"/>
      <name val="Montserrat"/>
    </font>
    <font>
      <sz val="10"/>
      <name val="Montserrat"/>
    </font>
    <font>
      <b/>
      <sz val="10"/>
      <color indexed="8"/>
      <name val="Montserrat"/>
    </font>
    <font>
      <b/>
      <sz val="10"/>
      <name val="Montserrat"/>
    </font>
    <font>
      <sz val="10"/>
      <color theme="0"/>
      <name val="SansSerif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2" borderId="0" xfId="1" applyFont="1" applyFill="1" applyBorder="1" applyAlignment="1" applyProtection="1">
      <alignment horizontal="left" vertical="top" wrapText="1"/>
    </xf>
    <xf numFmtId="0" fontId="3" fillId="2" borderId="0" xfId="1" applyFont="1" applyFill="1" applyBorder="1" applyAlignment="1" applyProtection="1">
      <alignment horizontal="left" vertical="top" wrapText="1"/>
    </xf>
    <xf numFmtId="0" fontId="4" fillId="0" borderId="0" xfId="1" applyFont="1"/>
    <xf numFmtId="0" fontId="5" fillId="2" borderId="1" xfId="1" applyFont="1" applyFill="1" applyBorder="1" applyAlignment="1" applyProtection="1">
      <alignment horizontal="center" vertical="center" wrapText="1"/>
    </xf>
    <xf numFmtId="0" fontId="5" fillId="2" borderId="2" xfId="1" applyFont="1" applyFill="1" applyBorder="1" applyAlignment="1" applyProtection="1">
      <alignment horizontal="center" vertical="center" wrapText="1"/>
    </xf>
    <xf numFmtId="0" fontId="5" fillId="2" borderId="3" xfId="1" applyFont="1" applyFill="1" applyBorder="1" applyAlignment="1" applyProtection="1">
      <alignment horizontal="center" vertical="center" wrapText="1"/>
    </xf>
    <xf numFmtId="0" fontId="5" fillId="2" borderId="4" xfId="1" applyFont="1" applyFill="1" applyBorder="1" applyAlignment="1" applyProtection="1">
      <alignment horizontal="center" vertical="center" wrapText="1"/>
    </xf>
    <xf numFmtId="0" fontId="5" fillId="2" borderId="0" xfId="1" applyFont="1" applyFill="1" applyBorder="1" applyAlignment="1" applyProtection="1">
      <alignment horizontal="center" vertical="center" wrapText="1"/>
    </xf>
    <xf numFmtId="0" fontId="5" fillId="2" borderId="5" xfId="1" applyFont="1" applyFill="1" applyBorder="1" applyAlignment="1" applyProtection="1">
      <alignment horizontal="center" vertical="center" wrapText="1"/>
    </xf>
    <xf numFmtId="0" fontId="5" fillId="2" borderId="6" xfId="1" applyFont="1" applyFill="1" applyBorder="1" applyAlignment="1" applyProtection="1">
      <alignment horizontal="center" vertical="center" wrapText="1"/>
    </xf>
    <xf numFmtId="0" fontId="5" fillId="2" borderId="7" xfId="1" applyFont="1" applyFill="1" applyBorder="1" applyAlignment="1" applyProtection="1">
      <alignment horizontal="center" vertical="center" wrapText="1"/>
    </xf>
    <xf numFmtId="0" fontId="5" fillId="2" borderId="8" xfId="1" applyFont="1" applyFill="1" applyBorder="1" applyAlignment="1" applyProtection="1">
      <alignment horizontal="center" vertical="center" wrapText="1"/>
    </xf>
    <xf numFmtId="0" fontId="5" fillId="2" borderId="0" xfId="1" applyFont="1" applyFill="1" applyBorder="1" applyAlignment="1" applyProtection="1">
      <alignment horizontal="center" vertical="center" wrapText="1"/>
    </xf>
    <xf numFmtId="0" fontId="6" fillId="0" borderId="9" xfId="1" applyFont="1" applyFill="1" applyBorder="1" applyAlignment="1" applyProtection="1">
      <alignment horizontal="center" vertical="center" wrapText="1"/>
    </xf>
    <xf numFmtId="0" fontId="6" fillId="0" borderId="10" xfId="1" applyFont="1" applyFill="1" applyBorder="1" applyAlignment="1" applyProtection="1">
      <alignment horizontal="center" vertical="center" wrapText="1"/>
    </xf>
    <xf numFmtId="0" fontId="6" fillId="0" borderId="11" xfId="1" applyFont="1" applyFill="1" applyBorder="1" applyAlignment="1" applyProtection="1">
      <alignment horizontal="left" vertical="top" wrapText="1"/>
    </xf>
    <xf numFmtId="0" fontId="6" fillId="0" borderId="12" xfId="1" applyFont="1" applyFill="1" applyBorder="1" applyAlignment="1" applyProtection="1">
      <alignment horizontal="left" vertical="top" wrapText="1"/>
    </xf>
    <xf numFmtId="0" fontId="6" fillId="0" borderId="13" xfId="1" applyFont="1" applyFill="1" applyBorder="1" applyAlignment="1" applyProtection="1">
      <alignment horizontal="left" vertical="top" wrapText="1"/>
    </xf>
    <xf numFmtId="0" fontId="6" fillId="0" borderId="14" xfId="1" applyFont="1" applyFill="1" applyBorder="1" applyAlignment="1" applyProtection="1">
      <alignment horizontal="center" vertical="center" wrapText="1"/>
    </xf>
    <xf numFmtId="0" fontId="2" fillId="0" borderId="0" xfId="1" applyFont="1"/>
    <xf numFmtId="0" fontId="3" fillId="2" borderId="15" xfId="1" applyFont="1" applyFill="1" applyBorder="1" applyAlignment="1" applyProtection="1">
      <alignment horizontal="left" vertical="top" wrapText="1"/>
    </xf>
    <xf numFmtId="0" fontId="5" fillId="2" borderId="0" xfId="1" applyFont="1" applyFill="1" applyBorder="1" applyAlignment="1" applyProtection="1">
      <alignment horizontal="left" vertical="center" wrapText="1"/>
    </xf>
    <xf numFmtId="0" fontId="5" fillId="2" borderId="16" xfId="1" applyFont="1" applyFill="1" applyBorder="1" applyAlignment="1" applyProtection="1">
      <alignment horizontal="left" vertical="center" wrapText="1"/>
    </xf>
    <xf numFmtId="3" fontId="5" fillId="2" borderId="17" xfId="1" applyNumberFormat="1" applyFont="1" applyFill="1" applyBorder="1" applyAlignment="1" applyProtection="1">
      <alignment horizontal="right" vertical="center" wrapText="1"/>
    </xf>
    <xf numFmtId="0" fontId="7" fillId="3" borderId="0" xfId="1" applyFont="1" applyFill="1" applyBorder="1" applyAlignment="1" applyProtection="1">
      <alignment horizontal="left" vertical="top" wrapText="1"/>
    </xf>
    <xf numFmtId="0" fontId="3" fillId="2" borderId="16" xfId="1" applyFont="1" applyFill="1" applyBorder="1" applyAlignment="1" applyProtection="1">
      <alignment horizontal="left" vertical="center" wrapText="1"/>
    </xf>
    <xf numFmtId="3" fontId="3" fillId="2" borderId="17" xfId="1" applyNumberFormat="1" applyFont="1" applyFill="1" applyBorder="1" applyAlignment="1" applyProtection="1">
      <alignment horizontal="right" vertical="center" wrapText="1"/>
    </xf>
    <xf numFmtId="0" fontId="5" fillId="2" borderId="0" xfId="1" applyFont="1" applyFill="1" applyBorder="1" applyAlignment="1" applyProtection="1">
      <alignment horizontal="left" vertical="center" wrapText="1"/>
    </xf>
    <xf numFmtId="0" fontId="5" fillId="2" borderId="18" xfId="1" applyFont="1" applyFill="1" applyBorder="1" applyAlignment="1" applyProtection="1">
      <alignment horizontal="left" vertical="center" wrapText="1"/>
    </xf>
    <xf numFmtId="0" fontId="5" fillId="2" borderId="19" xfId="1" applyFont="1" applyFill="1" applyBorder="1" applyAlignment="1" applyProtection="1">
      <alignment horizontal="left" vertical="center" wrapText="1"/>
    </xf>
    <xf numFmtId="0" fontId="5" fillId="2" borderId="20" xfId="1" applyFont="1" applyFill="1" applyBorder="1" applyAlignment="1" applyProtection="1">
      <alignment horizontal="left" vertical="center" wrapText="1"/>
    </xf>
    <xf numFmtId="3" fontId="5" fillId="2" borderId="21" xfId="1" applyNumberFormat="1" applyFont="1" applyFill="1" applyBorder="1" applyAlignment="1" applyProtection="1">
      <alignment horizontal="right" vertical="center" wrapText="1"/>
    </xf>
    <xf numFmtId="0" fontId="3" fillId="2" borderId="22" xfId="1" applyFont="1" applyFill="1" applyBorder="1" applyAlignment="1" applyProtection="1">
      <alignment horizontal="center" vertical="top" wrapText="1"/>
    </xf>
    <xf numFmtId="0" fontId="3" fillId="2" borderId="0" xfId="1" applyFont="1" applyFill="1" applyBorder="1" applyAlignment="1" applyProtection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</xdr:colOff>
      <xdr:row>1</xdr:row>
      <xdr:rowOff>85725</xdr:rowOff>
    </xdr:from>
    <xdr:to>
      <xdr:col>3</xdr:col>
      <xdr:colOff>495300</xdr:colOff>
      <xdr:row>4</xdr:row>
      <xdr:rowOff>104775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523875"/>
          <a:ext cx="5810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7_2T_EAE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EP_ADMIN"/>
      <sheetName val="EAEPE_ECON"/>
      <sheetName val="EAEP_FUNC"/>
      <sheetName val="EAEP_OBJGASTO"/>
      <sheetName val="CAT_PROGRAM"/>
    </sheetNames>
    <sheetDataSet>
      <sheetData sheetId="0">
        <row r="4">
          <cell r="B4" t="str">
            <v>Del 1 de enero al 30 de junio de 2017</v>
          </cell>
        </row>
        <row r="5">
          <cell r="B5" t="str">
            <v>(pesos)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showGridLines="0" tabSelected="1" zoomScale="85" zoomScaleNormal="85" workbookViewId="0">
      <selection activeCell="B6" sqref="B6"/>
    </sheetView>
  </sheetViews>
  <sheetFormatPr baseColWidth="10" defaultColWidth="9.140625" defaultRowHeight="15"/>
  <cols>
    <col min="1" max="1" width="8" style="20" customWidth="1"/>
    <col min="2" max="3" width="2.5703125" style="3" customWidth="1"/>
    <col min="4" max="4" width="70" style="3" customWidth="1"/>
    <col min="5" max="10" width="17.5703125" style="3" customWidth="1"/>
    <col min="11" max="11" width="4.140625" style="3" customWidth="1"/>
    <col min="12" max="16384" width="9.140625" style="3"/>
  </cols>
  <sheetData>
    <row r="1" spans="1:11" ht="35.1" customHeight="1" thickBot="1">
      <c r="A1" s="1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>
      <c r="A2" s="1"/>
      <c r="B2" s="4" t="s">
        <v>0</v>
      </c>
      <c r="C2" s="5"/>
      <c r="D2" s="5"/>
      <c r="E2" s="5"/>
      <c r="F2" s="5"/>
      <c r="G2" s="5"/>
      <c r="H2" s="5"/>
      <c r="I2" s="5"/>
      <c r="J2" s="6"/>
      <c r="K2" s="2"/>
    </row>
    <row r="3" spans="1:11">
      <c r="A3" s="1"/>
      <c r="B3" s="7" t="s">
        <v>1</v>
      </c>
      <c r="C3" s="8"/>
      <c r="D3" s="8"/>
      <c r="E3" s="8"/>
      <c r="F3" s="8"/>
      <c r="G3" s="8"/>
      <c r="H3" s="8"/>
      <c r="I3" s="8"/>
      <c r="J3" s="9"/>
      <c r="K3" s="2"/>
    </row>
    <row r="4" spans="1:11">
      <c r="A4" s="1"/>
      <c r="B4" s="7" t="str">
        <f>[1]EAEP_ADMIN!B4</f>
        <v>Del 1 de enero al 30 de junio de 2017</v>
      </c>
      <c r="C4" s="8"/>
      <c r="D4" s="8"/>
      <c r="E4" s="8"/>
      <c r="F4" s="8"/>
      <c r="G4" s="8"/>
      <c r="H4" s="8"/>
      <c r="I4" s="8"/>
      <c r="J4" s="9"/>
      <c r="K4" s="2"/>
    </row>
    <row r="5" spans="1:11" ht="15.75" thickBot="1">
      <c r="A5" s="1"/>
      <c r="B5" s="10" t="str">
        <f>[1]EAEP_ADMIN!B5</f>
        <v>(pesos)</v>
      </c>
      <c r="C5" s="11"/>
      <c r="D5" s="11"/>
      <c r="E5" s="11"/>
      <c r="F5" s="11"/>
      <c r="G5" s="11"/>
      <c r="H5" s="11"/>
      <c r="I5" s="11"/>
      <c r="J5" s="12"/>
      <c r="K5" s="2"/>
    </row>
    <row r="6" spans="1:11" ht="12" customHeight="1" thickBot="1">
      <c r="A6" s="1"/>
      <c r="B6" s="13"/>
      <c r="C6" s="13"/>
      <c r="D6" s="13"/>
      <c r="E6" s="13"/>
      <c r="F6" s="13"/>
      <c r="G6" s="13"/>
      <c r="H6" s="13"/>
      <c r="I6" s="13"/>
      <c r="J6" s="13"/>
      <c r="K6" s="2"/>
    </row>
    <row r="7" spans="1:11" ht="39.950000000000003" customHeight="1">
      <c r="A7" s="1"/>
      <c r="B7" s="14" t="s">
        <v>2</v>
      </c>
      <c r="C7" s="14"/>
      <c r="D7" s="14"/>
      <c r="E7" s="15" t="s">
        <v>3</v>
      </c>
      <c r="F7" s="15" t="s">
        <v>4</v>
      </c>
      <c r="G7" s="15" t="s">
        <v>5</v>
      </c>
      <c r="H7" s="15" t="s">
        <v>6</v>
      </c>
      <c r="I7" s="15" t="s">
        <v>7</v>
      </c>
      <c r="J7" s="15" t="s">
        <v>8</v>
      </c>
      <c r="K7" s="2"/>
    </row>
    <row r="8" spans="1:11" ht="15" customHeight="1">
      <c r="A8" s="1"/>
      <c r="B8" s="16"/>
      <c r="C8" s="17"/>
      <c r="D8" s="18"/>
      <c r="E8" s="19" t="s">
        <v>9</v>
      </c>
      <c r="F8" s="19" t="s">
        <v>10</v>
      </c>
      <c r="G8" s="19" t="s">
        <v>11</v>
      </c>
      <c r="H8" s="19" t="s">
        <v>12</v>
      </c>
      <c r="I8" s="19" t="s">
        <v>13</v>
      </c>
      <c r="J8" s="19" t="s">
        <v>14</v>
      </c>
      <c r="K8" s="2"/>
    </row>
    <row r="9" spans="1:11" ht="17.100000000000001" customHeight="1">
      <c r="B9" s="21"/>
      <c r="C9" s="22" t="s">
        <v>15</v>
      </c>
      <c r="D9" s="23"/>
      <c r="E9" s="24">
        <f>SUM(E10:E15)</f>
        <v>73917178479</v>
      </c>
      <c r="F9" s="24">
        <f>G9-E9</f>
        <v>1972105757</v>
      </c>
      <c r="G9" s="24">
        <f>SUM(G10:G15)</f>
        <v>75889284236</v>
      </c>
      <c r="H9" s="24">
        <f>SUM(H10:H15)</f>
        <v>91724129251</v>
      </c>
      <c r="I9" s="24">
        <f>SUM(I10:I15)</f>
        <v>75790616486.680023</v>
      </c>
      <c r="J9" s="24">
        <f>G9-H9</f>
        <v>-15834845015</v>
      </c>
      <c r="K9" s="2"/>
    </row>
    <row r="10" spans="1:11" ht="17.100000000000001" customHeight="1">
      <c r="A10" s="25">
        <v>1100</v>
      </c>
      <c r="B10" s="21"/>
      <c r="C10" s="2"/>
      <c r="D10" s="26" t="s">
        <v>16</v>
      </c>
      <c r="E10" s="27">
        <v>15000417364</v>
      </c>
      <c r="F10" s="27">
        <f t="shared" ref="F10:F45" si="0">G10-E10</f>
        <v>-540568003</v>
      </c>
      <c r="G10" s="27">
        <v>14459849361</v>
      </c>
      <c r="H10" s="27">
        <v>14457703880</v>
      </c>
      <c r="I10" s="27">
        <v>14420837962.140003</v>
      </c>
      <c r="J10" s="27">
        <f t="shared" ref="J10:J45" si="1">G10-H10</f>
        <v>2145481</v>
      </c>
      <c r="K10" s="2"/>
    </row>
    <row r="11" spans="1:11" ht="17.100000000000001" customHeight="1">
      <c r="A11" s="25">
        <v>1200</v>
      </c>
      <c r="B11" s="21"/>
      <c r="C11" s="2"/>
      <c r="D11" s="26" t="s">
        <v>17</v>
      </c>
      <c r="E11" s="27">
        <v>1374104642</v>
      </c>
      <c r="F11" s="27">
        <f t="shared" si="0"/>
        <v>-818490583</v>
      </c>
      <c r="G11" s="27">
        <v>555614059</v>
      </c>
      <c r="H11" s="27">
        <v>514908237</v>
      </c>
      <c r="I11" s="27">
        <v>516729388.76000005</v>
      </c>
      <c r="J11" s="27">
        <f t="shared" si="1"/>
        <v>40705822</v>
      </c>
      <c r="K11" s="2"/>
    </row>
    <row r="12" spans="1:11" ht="17.100000000000001" customHeight="1">
      <c r="A12" s="25">
        <v>1300</v>
      </c>
      <c r="B12" s="21"/>
      <c r="C12" s="2"/>
      <c r="D12" s="26" t="s">
        <v>18</v>
      </c>
      <c r="E12" s="27">
        <v>4505379576</v>
      </c>
      <c r="F12" s="27">
        <f t="shared" si="0"/>
        <v>1013698050</v>
      </c>
      <c r="G12" s="27">
        <v>5519077626</v>
      </c>
      <c r="H12" s="27">
        <v>12697910313</v>
      </c>
      <c r="I12" s="27">
        <v>5511286785.1100063</v>
      </c>
      <c r="J12" s="27">
        <f t="shared" si="1"/>
        <v>-7178832687</v>
      </c>
      <c r="K12" s="2"/>
    </row>
    <row r="13" spans="1:11" ht="17.100000000000001" customHeight="1">
      <c r="A13" s="25">
        <v>1400</v>
      </c>
      <c r="B13" s="21"/>
      <c r="C13" s="2"/>
      <c r="D13" s="26" t="s">
        <v>19</v>
      </c>
      <c r="E13" s="27">
        <v>8814787790</v>
      </c>
      <c r="F13" s="27">
        <f t="shared" si="0"/>
        <v>88525095</v>
      </c>
      <c r="G13" s="27">
        <v>8903312885</v>
      </c>
      <c r="H13" s="27">
        <v>11103033726</v>
      </c>
      <c r="I13" s="27">
        <v>9116405472.9200211</v>
      </c>
      <c r="J13" s="27">
        <f t="shared" si="1"/>
        <v>-2199720841</v>
      </c>
      <c r="K13" s="2"/>
    </row>
    <row r="14" spans="1:11" ht="17.100000000000001" customHeight="1">
      <c r="A14" s="25">
        <v>1500</v>
      </c>
      <c r="B14" s="21"/>
      <c r="C14" s="2"/>
      <c r="D14" s="26" t="s">
        <v>20</v>
      </c>
      <c r="E14" s="27">
        <v>35814461691</v>
      </c>
      <c r="F14" s="27">
        <f t="shared" si="0"/>
        <v>2106160748</v>
      </c>
      <c r="G14" s="27">
        <v>37920622439</v>
      </c>
      <c r="H14" s="27">
        <v>44422066869</v>
      </c>
      <c r="I14" s="27">
        <v>37696850651.169998</v>
      </c>
      <c r="J14" s="27">
        <f t="shared" si="1"/>
        <v>-6501444430</v>
      </c>
      <c r="K14" s="2"/>
    </row>
    <row r="15" spans="1:11" ht="17.100000000000001" customHeight="1">
      <c r="A15" s="25">
        <v>1700</v>
      </c>
      <c r="B15" s="21"/>
      <c r="C15" s="2"/>
      <c r="D15" s="26" t="s">
        <v>21</v>
      </c>
      <c r="E15" s="27">
        <v>8408027416</v>
      </c>
      <c r="F15" s="27">
        <f t="shared" si="0"/>
        <v>122780450</v>
      </c>
      <c r="G15" s="27">
        <v>8530807866</v>
      </c>
      <c r="H15" s="27">
        <v>8528506226</v>
      </c>
      <c r="I15" s="27">
        <v>8528506226.5799904</v>
      </c>
      <c r="J15" s="27">
        <f t="shared" si="1"/>
        <v>2301640</v>
      </c>
      <c r="K15" s="2"/>
    </row>
    <row r="16" spans="1:11" ht="17.100000000000001" customHeight="1">
      <c r="A16" s="25"/>
      <c r="B16" s="21"/>
      <c r="C16" s="22" t="s">
        <v>22</v>
      </c>
      <c r="D16" s="23"/>
      <c r="E16" s="24">
        <f>SUM(E17:E23)</f>
        <v>19935087955</v>
      </c>
      <c r="F16" s="24">
        <f t="shared" si="0"/>
        <v>46524588</v>
      </c>
      <c r="G16" s="24">
        <f>SUM(G17:G23)</f>
        <v>19981612543</v>
      </c>
      <c r="H16" s="24">
        <f>SUM(H17:H23)</f>
        <v>24072657685</v>
      </c>
      <c r="I16" s="24">
        <f>SUM(I17:I23)</f>
        <v>18333603705.459995</v>
      </c>
      <c r="J16" s="24">
        <f t="shared" si="1"/>
        <v>-4091045142</v>
      </c>
      <c r="K16" s="2"/>
    </row>
    <row r="17" spans="1:11" ht="17.100000000000001" customHeight="1">
      <c r="A17" s="25">
        <v>2100</v>
      </c>
      <c r="B17" s="21"/>
      <c r="C17" s="2"/>
      <c r="D17" s="26" t="s">
        <v>23</v>
      </c>
      <c r="E17" s="27">
        <v>555459661</v>
      </c>
      <c r="F17" s="27">
        <f t="shared" si="0"/>
        <v>29885346</v>
      </c>
      <c r="G17" s="27">
        <v>585345007</v>
      </c>
      <c r="H17" s="27">
        <v>1079111251</v>
      </c>
      <c r="I17" s="27">
        <v>718113450.94000113</v>
      </c>
      <c r="J17" s="27">
        <f t="shared" si="1"/>
        <v>-493766244</v>
      </c>
      <c r="K17" s="2"/>
    </row>
    <row r="18" spans="1:11" ht="17.100000000000001" customHeight="1">
      <c r="A18" s="25">
        <v>2200</v>
      </c>
      <c r="B18" s="21"/>
      <c r="C18" s="2"/>
      <c r="D18" s="26" t="s">
        <v>24</v>
      </c>
      <c r="E18" s="27">
        <v>756566509</v>
      </c>
      <c r="F18" s="27">
        <f t="shared" si="0"/>
        <v>30759963</v>
      </c>
      <c r="G18" s="27">
        <v>787326472</v>
      </c>
      <c r="H18" s="27">
        <v>775150863</v>
      </c>
      <c r="I18" s="27">
        <v>728805730.37999976</v>
      </c>
      <c r="J18" s="27">
        <f t="shared" si="1"/>
        <v>12175609</v>
      </c>
      <c r="K18" s="2"/>
    </row>
    <row r="19" spans="1:11" ht="17.100000000000001" customHeight="1">
      <c r="A19" s="25">
        <v>2400</v>
      </c>
      <c r="B19" s="21"/>
      <c r="C19" s="2"/>
      <c r="D19" s="26" t="s">
        <v>25</v>
      </c>
      <c r="E19" s="27">
        <v>0</v>
      </c>
      <c r="F19" s="27">
        <f t="shared" si="0"/>
        <v>19971254</v>
      </c>
      <c r="G19" s="27">
        <v>19971254</v>
      </c>
      <c r="H19" s="27">
        <v>17673613</v>
      </c>
      <c r="I19" s="27">
        <v>15342664.26</v>
      </c>
      <c r="J19" s="27">
        <f t="shared" si="1"/>
        <v>2297641</v>
      </c>
      <c r="K19" s="2"/>
    </row>
    <row r="20" spans="1:11" ht="17.100000000000001" customHeight="1">
      <c r="A20" s="25">
        <v>2500</v>
      </c>
      <c r="B20" s="21"/>
      <c r="C20" s="2"/>
      <c r="D20" s="26" t="s">
        <v>26</v>
      </c>
      <c r="E20" s="27">
        <v>17098188815</v>
      </c>
      <c r="F20" s="27">
        <f t="shared" si="0"/>
        <v>-8921548</v>
      </c>
      <c r="G20" s="27">
        <v>17089267267</v>
      </c>
      <c r="H20" s="27">
        <v>21241165285</v>
      </c>
      <c r="I20" s="27">
        <v>15986026468.019995</v>
      </c>
      <c r="J20" s="27">
        <f t="shared" si="1"/>
        <v>-4151898018</v>
      </c>
      <c r="K20" s="2"/>
    </row>
    <row r="21" spans="1:11" ht="17.100000000000001" customHeight="1">
      <c r="A21" s="25">
        <v>2600</v>
      </c>
      <c r="B21" s="21"/>
      <c r="C21" s="2"/>
      <c r="D21" s="26" t="s">
        <v>27</v>
      </c>
      <c r="E21" s="27">
        <v>504686429</v>
      </c>
      <c r="F21" s="27">
        <f t="shared" si="0"/>
        <v>-101454196</v>
      </c>
      <c r="G21" s="27">
        <v>403232233</v>
      </c>
      <c r="H21" s="27">
        <v>337447936</v>
      </c>
      <c r="I21" s="27">
        <v>325759955.19000018</v>
      </c>
      <c r="J21" s="27">
        <f t="shared" si="1"/>
        <v>65784297</v>
      </c>
      <c r="K21" s="2"/>
    </row>
    <row r="22" spans="1:11" ht="17.100000000000001" customHeight="1">
      <c r="A22" s="25">
        <v>2700</v>
      </c>
      <c r="B22" s="21"/>
      <c r="C22" s="2"/>
      <c r="D22" s="26" t="s">
        <v>28</v>
      </c>
      <c r="E22" s="27">
        <v>261175681</v>
      </c>
      <c r="F22" s="27">
        <f t="shared" si="0"/>
        <v>32776341</v>
      </c>
      <c r="G22" s="27">
        <v>293952022</v>
      </c>
      <c r="H22" s="27">
        <v>94354567</v>
      </c>
      <c r="I22" s="27">
        <v>43355521.399999909</v>
      </c>
      <c r="J22" s="27">
        <f t="shared" si="1"/>
        <v>199597455</v>
      </c>
      <c r="K22" s="2"/>
    </row>
    <row r="23" spans="1:11" ht="17.100000000000001" customHeight="1">
      <c r="A23" s="25">
        <v>2900</v>
      </c>
      <c r="B23" s="21"/>
      <c r="C23" s="2"/>
      <c r="D23" s="26" t="s">
        <v>29</v>
      </c>
      <c r="E23" s="27">
        <v>759010860</v>
      </c>
      <c r="F23" s="27">
        <f t="shared" si="0"/>
        <v>43507428</v>
      </c>
      <c r="G23" s="27">
        <v>802518288</v>
      </c>
      <c r="H23" s="27">
        <v>527754170</v>
      </c>
      <c r="I23" s="27">
        <v>516199915.26999998</v>
      </c>
      <c r="J23" s="27">
        <f t="shared" si="1"/>
        <v>274764118</v>
      </c>
      <c r="K23" s="2"/>
    </row>
    <row r="24" spans="1:11" ht="17.100000000000001" customHeight="1">
      <c r="A24" s="25"/>
      <c r="B24" s="21"/>
      <c r="C24" s="22" t="s">
        <v>30</v>
      </c>
      <c r="D24" s="23"/>
      <c r="E24" s="24">
        <f>SUM(E25:E33)</f>
        <v>12068752537</v>
      </c>
      <c r="F24" s="24">
        <f t="shared" si="0"/>
        <v>-692669576</v>
      </c>
      <c r="G24" s="24">
        <f>SUM(G25:G33)</f>
        <v>11376082961</v>
      </c>
      <c r="H24" s="24">
        <f>SUM(H25:H33)</f>
        <v>13030356285</v>
      </c>
      <c r="I24" s="24">
        <f>SUM(I25:I33)</f>
        <v>4834666149.2100134</v>
      </c>
      <c r="J24" s="24">
        <f t="shared" si="1"/>
        <v>-1654273324</v>
      </c>
      <c r="K24" s="2"/>
    </row>
    <row r="25" spans="1:11" ht="17.100000000000001" customHeight="1">
      <c r="A25" s="25">
        <v>3100</v>
      </c>
      <c r="B25" s="21"/>
      <c r="C25" s="2"/>
      <c r="D25" s="26" t="s">
        <v>31</v>
      </c>
      <c r="E25" s="27">
        <v>2309153617</v>
      </c>
      <c r="F25" s="27">
        <f t="shared" si="0"/>
        <v>-23240888</v>
      </c>
      <c r="G25" s="27">
        <v>2285912729</v>
      </c>
      <c r="H25" s="27">
        <v>2231561332</v>
      </c>
      <c r="I25" s="27">
        <v>2053101022.0599999</v>
      </c>
      <c r="J25" s="27">
        <f t="shared" si="1"/>
        <v>54351397</v>
      </c>
      <c r="K25" s="2"/>
    </row>
    <row r="26" spans="1:11" ht="17.100000000000001" customHeight="1">
      <c r="A26" s="25">
        <v>3200</v>
      </c>
      <c r="B26" s="21"/>
      <c r="C26" s="2"/>
      <c r="D26" s="26" t="s">
        <v>32</v>
      </c>
      <c r="E26" s="27">
        <v>656026080</v>
      </c>
      <c r="F26" s="27">
        <f t="shared" si="0"/>
        <v>-44821139</v>
      </c>
      <c r="G26" s="27">
        <v>611204941</v>
      </c>
      <c r="H26" s="27">
        <v>475449029</v>
      </c>
      <c r="I26" s="27">
        <v>435327938.81999999</v>
      </c>
      <c r="J26" s="27">
        <f t="shared" si="1"/>
        <v>135755912</v>
      </c>
      <c r="K26" s="2"/>
    </row>
    <row r="27" spans="1:11" ht="17.100000000000001" customHeight="1">
      <c r="A27" s="25">
        <v>3300</v>
      </c>
      <c r="B27" s="21"/>
      <c r="C27" s="2"/>
      <c r="D27" s="26" t="s">
        <v>33</v>
      </c>
      <c r="E27" s="27">
        <v>7593797161</v>
      </c>
      <c r="F27" s="27">
        <f t="shared" si="0"/>
        <v>96746367</v>
      </c>
      <c r="G27" s="27">
        <v>7690543528</v>
      </c>
      <c r="H27" s="27">
        <v>7088803625</v>
      </c>
      <c r="I27" s="27">
        <v>6545795108.9400091</v>
      </c>
      <c r="J27" s="27">
        <f t="shared" si="1"/>
        <v>601739903</v>
      </c>
      <c r="K27" s="2"/>
    </row>
    <row r="28" spans="1:11" ht="17.100000000000001" customHeight="1">
      <c r="A28" s="25">
        <v>3400</v>
      </c>
      <c r="B28" s="21"/>
      <c r="C28" s="2"/>
      <c r="D28" s="26" t="s">
        <v>34</v>
      </c>
      <c r="E28" s="27">
        <v>773835188</v>
      </c>
      <c r="F28" s="27">
        <f t="shared" si="0"/>
        <v>-59960657</v>
      </c>
      <c r="G28" s="27">
        <v>713874531</v>
      </c>
      <c r="H28" s="27">
        <v>628764188</v>
      </c>
      <c r="I28" s="27">
        <v>635810763.54999983</v>
      </c>
      <c r="J28" s="27">
        <f t="shared" si="1"/>
        <v>85110343</v>
      </c>
      <c r="K28" s="2"/>
    </row>
    <row r="29" spans="1:11" ht="17.100000000000001" customHeight="1">
      <c r="A29" s="25">
        <v>3500</v>
      </c>
      <c r="B29" s="21"/>
      <c r="C29" s="2"/>
      <c r="D29" s="26" t="s">
        <v>35</v>
      </c>
      <c r="E29" s="27">
        <v>1987994250</v>
      </c>
      <c r="F29" s="27">
        <f t="shared" si="0"/>
        <v>-343057432</v>
      </c>
      <c r="G29" s="27">
        <v>1644936818</v>
      </c>
      <c r="H29" s="27">
        <v>1130038484</v>
      </c>
      <c r="I29" s="27">
        <v>818800249.34000134</v>
      </c>
      <c r="J29" s="27">
        <f t="shared" si="1"/>
        <v>514898334</v>
      </c>
      <c r="K29" s="2"/>
    </row>
    <row r="30" spans="1:11" ht="17.100000000000001" customHeight="1">
      <c r="A30" s="25">
        <v>3600</v>
      </c>
      <c r="B30" s="21"/>
      <c r="C30" s="2"/>
      <c r="D30" s="26" t="s">
        <v>36</v>
      </c>
      <c r="E30" s="27">
        <v>104178794</v>
      </c>
      <c r="F30" s="27">
        <f t="shared" si="0"/>
        <v>6950000</v>
      </c>
      <c r="G30" s="27">
        <v>111128794</v>
      </c>
      <c r="H30" s="27">
        <v>91509836</v>
      </c>
      <c r="I30" s="27">
        <v>85468340.419999927</v>
      </c>
      <c r="J30" s="27">
        <f t="shared" si="1"/>
        <v>19618958</v>
      </c>
      <c r="K30" s="2"/>
    </row>
    <row r="31" spans="1:11" ht="17.100000000000001" customHeight="1">
      <c r="A31" s="25">
        <v>3700</v>
      </c>
      <c r="B31" s="21"/>
      <c r="C31" s="2"/>
      <c r="D31" s="26" t="s">
        <v>37</v>
      </c>
      <c r="E31" s="27">
        <v>1043066281</v>
      </c>
      <c r="F31" s="27">
        <f t="shared" si="0"/>
        <v>-750451870</v>
      </c>
      <c r="G31" s="27">
        <v>292614411</v>
      </c>
      <c r="H31" s="27">
        <v>238837919</v>
      </c>
      <c r="I31" s="27">
        <v>234147680.20000008</v>
      </c>
      <c r="J31" s="27">
        <f t="shared" si="1"/>
        <v>53776492</v>
      </c>
      <c r="K31" s="2"/>
    </row>
    <row r="32" spans="1:11" ht="17.100000000000001" customHeight="1">
      <c r="A32" s="25">
        <v>3800</v>
      </c>
      <c r="B32" s="21"/>
      <c r="C32" s="2"/>
      <c r="D32" s="26" t="s">
        <v>38</v>
      </c>
      <c r="E32" s="27">
        <v>56905400</v>
      </c>
      <c r="F32" s="27">
        <f t="shared" si="0"/>
        <v>15571640</v>
      </c>
      <c r="G32" s="27">
        <v>72477040</v>
      </c>
      <c r="H32" s="27">
        <v>25317807</v>
      </c>
      <c r="I32" s="27">
        <v>24249344.020000011</v>
      </c>
      <c r="J32" s="27">
        <f t="shared" si="1"/>
        <v>47159233</v>
      </c>
      <c r="K32" s="2"/>
    </row>
    <row r="33" spans="1:11" ht="17.100000000000001" customHeight="1">
      <c r="A33" s="25">
        <v>3900</v>
      </c>
      <c r="B33" s="21"/>
      <c r="C33" s="2"/>
      <c r="D33" s="26" t="s">
        <v>39</v>
      </c>
      <c r="E33" s="27">
        <v>-2456204234</v>
      </c>
      <c r="F33" s="27">
        <f t="shared" si="0"/>
        <v>409594403</v>
      </c>
      <c r="G33" s="27">
        <v>-2046609831</v>
      </c>
      <c r="H33" s="27">
        <v>1120074065</v>
      </c>
      <c r="I33" s="27">
        <v>-5998034298.1399984</v>
      </c>
      <c r="J33" s="27">
        <f t="shared" si="1"/>
        <v>-3166683896</v>
      </c>
      <c r="K33" s="2"/>
    </row>
    <row r="34" spans="1:11" ht="17.100000000000001" customHeight="1">
      <c r="A34" s="25"/>
      <c r="B34" s="21"/>
      <c r="C34" s="22" t="s">
        <v>40</v>
      </c>
      <c r="D34" s="23"/>
      <c r="E34" s="24">
        <f>SUM(E35:E37)</f>
        <v>158883578689</v>
      </c>
      <c r="F34" s="24">
        <f t="shared" si="0"/>
        <v>420633291</v>
      </c>
      <c r="G34" s="24">
        <f>SUM(G35:G37)</f>
        <v>159304211980</v>
      </c>
      <c r="H34" s="24">
        <f>SUM(H35:H37)</f>
        <v>159609142836</v>
      </c>
      <c r="I34" s="24">
        <f>SUM(I35:I37)</f>
        <v>157895282045.59998</v>
      </c>
      <c r="J34" s="24">
        <f t="shared" si="1"/>
        <v>-304930856</v>
      </c>
      <c r="K34" s="2"/>
    </row>
    <row r="35" spans="1:11" ht="17.100000000000001" customHeight="1">
      <c r="A35" s="25" t="s">
        <v>41</v>
      </c>
      <c r="B35" s="21"/>
      <c r="C35" s="28"/>
      <c r="D35" s="26" t="s">
        <v>42</v>
      </c>
      <c r="E35" s="24">
        <v>0</v>
      </c>
      <c r="F35" s="27">
        <f t="shared" si="0"/>
        <v>797611966</v>
      </c>
      <c r="G35" s="24">
        <v>797611966</v>
      </c>
      <c r="H35" s="24">
        <v>588492935</v>
      </c>
      <c r="I35" s="24">
        <v>566468052.3599999</v>
      </c>
      <c r="J35" s="27">
        <f t="shared" si="1"/>
        <v>209119031</v>
      </c>
      <c r="K35" s="2"/>
    </row>
    <row r="36" spans="1:11" ht="17.100000000000001" customHeight="1">
      <c r="A36" s="25">
        <v>4500</v>
      </c>
      <c r="B36" s="21"/>
      <c r="C36" s="2"/>
      <c r="D36" s="26" t="s">
        <v>43</v>
      </c>
      <c r="E36" s="27">
        <v>158862278689</v>
      </c>
      <c r="F36" s="27">
        <f t="shared" si="0"/>
        <v>-366678675</v>
      </c>
      <c r="G36" s="27">
        <v>158495600014</v>
      </c>
      <c r="H36" s="27">
        <v>159009649901</v>
      </c>
      <c r="I36" s="27">
        <v>157317813993.23999</v>
      </c>
      <c r="J36" s="27">
        <f t="shared" si="1"/>
        <v>-514049887</v>
      </c>
      <c r="K36" s="2"/>
    </row>
    <row r="37" spans="1:11" ht="17.100000000000001" customHeight="1">
      <c r="A37" s="25" t="s">
        <v>44</v>
      </c>
      <c r="B37" s="21"/>
      <c r="C37" s="2"/>
      <c r="D37" s="26" t="s">
        <v>45</v>
      </c>
      <c r="E37" s="27">
        <v>21300000</v>
      </c>
      <c r="F37" s="27">
        <f t="shared" si="0"/>
        <v>-10300000</v>
      </c>
      <c r="G37" s="27">
        <v>11000000</v>
      </c>
      <c r="H37" s="27">
        <v>11000000</v>
      </c>
      <c r="I37" s="27">
        <v>11000000</v>
      </c>
      <c r="J37" s="27">
        <f t="shared" si="1"/>
        <v>0</v>
      </c>
      <c r="K37" s="2"/>
    </row>
    <row r="38" spans="1:11" ht="17.100000000000001" customHeight="1">
      <c r="A38" s="25"/>
      <c r="B38" s="21"/>
      <c r="C38" s="22" t="s">
        <v>46</v>
      </c>
      <c r="D38" s="23"/>
      <c r="E38" s="24">
        <f>SUM(E39:E42)</f>
        <v>902885569</v>
      </c>
      <c r="F38" s="24">
        <f t="shared" si="0"/>
        <v>-399377957</v>
      </c>
      <c r="G38" s="24">
        <f>SUM(G39:G42)</f>
        <v>503507612</v>
      </c>
      <c r="H38" s="24">
        <f>SUM(H39:H42)</f>
        <v>207777923</v>
      </c>
      <c r="I38" s="24">
        <f>SUM(I39:I42)</f>
        <v>348977331.64999998</v>
      </c>
      <c r="J38" s="24">
        <f t="shared" si="1"/>
        <v>295729689</v>
      </c>
      <c r="K38" s="2"/>
    </row>
    <row r="39" spans="1:11" ht="17.100000000000001" customHeight="1">
      <c r="A39" s="25">
        <v>5100</v>
      </c>
      <c r="B39" s="21"/>
      <c r="C39" s="2"/>
      <c r="D39" s="26" t="s">
        <v>47</v>
      </c>
      <c r="E39" s="27">
        <v>31017463</v>
      </c>
      <c r="F39" s="27">
        <f t="shared" si="0"/>
        <v>32572198</v>
      </c>
      <c r="G39" s="27">
        <v>63589661</v>
      </c>
      <c r="H39" s="27">
        <v>10716624</v>
      </c>
      <c r="I39" s="27">
        <v>52534455.060000002</v>
      </c>
      <c r="J39" s="27">
        <f t="shared" si="1"/>
        <v>52873037</v>
      </c>
      <c r="K39" s="2"/>
    </row>
    <row r="40" spans="1:11" ht="17.100000000000001" customHeight="1">
      <c r="A40" s="25">
        <v>5200</v>
      </c>
      <c r="B40" s="21"/>
      <c r="C40" s="2"/>
      <c r="D40" s="26" t="s">
        <v>48</v>
      </c>
      <c r="E40" s="27">
        <v>788552</v>
      </c>
      <c r="F40" s="27">
        <f t="shared" si="0"/>
        <v>-661924</v>
      </c>
      <c r="G40" s="27">
        <v>126628</v>
      </c>
      <c r="H40" s="27">
        <v>0</v>
      </c>
      <c r="I40" s="27">
        <v>118053</v>
      </c>
      <c r="J40" s="27">
        <f t="shared" si="1"/>
        <v>126628</v>
      </c>
      <c r="K40" s="2"/>
    </row>
    <row r="41" spans="1:11" ht="17.100000000000001" customHeight="1">
      <c r="A41" s="25">
        <v>5300</v>
      </c>
      <c r="B41" s="21"/>
      <c r="C41" s="2"/>
      <c r="D41" s="26" t="s">
        <v>49</v>
      </c>
      <c r="E41" s="27">
        <v>741030004</v>
      </c>
      <c r="F41" s="27">
        <f t="shared" si="0"/>
        <v>-512088686</v>
      </c>
      <c r="G41" s="27">
        <v>228941318</v>
      </c>
      <c r="H41" s="27">
        <v>10189097</v>
      </c>
      <c r="I41" s="27">
        <v>118132126.59</v>
      </c>
      <c r="J41" s="27">
        <f t="shared" si="1"/>
        <v>218752221</v>
      </c>
      <c r="K41" s="2"/>
    </row>
    <row r="42" spans="1:11" ht="17.100000000000001" customHeight="1">
      <c r="A42" s="25">
        <v>5600</v>
      </c>
      <c r="B42" s="21"/>
      <c r="C42" s="2"/>
      <c r="D42" s="26" t="s">
        <v>50</v>
      </c>
      <c r="E42" s="27">
        <v>130049550</v>
      </c>
      <c r="F42" s="27">
        <f t="shared" si="0"/>
        <v>80800455</v>
      </c>
      <c r="G42" s="27">
        <v>210850005</v>
      </c>
      <c r="H42" s="27">
        <v>186872202</v>
      </c>
      <c r="I42" s="27">
        <v>178192697</v>
      </c>
      <c r="J42" s="27">
        <f t="shared" si="1"/>
        <v>23977803</v>
      </c>
      <c r="K42" s="2"/>
    </row>
    <row r="43" spans="1:11" ht="17.100000000000001" customHeight="1">
      <c r="A43" s="25"/>
      <c r="B43" s="21"/>
      <c r="C43" s="22" t="s">
        <v>51</v>
      </c>
      <c r="D43" s="23"/>
      <c r="E43" s="24">
        <f>E44</f>
        <v>804942367</v>
      </c>
      <c r="F43" s="24">
        <f t="shared" si="0"/>
        <v>-136406412</v>
      </c>
      <c r="G43" s="24">
        <f>G44</f>
        <v>668535955</v>
      </c>
      <c r="H43" s="24">
        <f>H44</f>
        <v>439844858</v>
      </c>
      <c r="I43" s="24">
        <f>I44</f>
        <v>444298725.44999999</v>
      </c>
      <c r="J43" s="24">
        <f t="shared" si="1"/>
        <v>228691097</v>
      </c>
      <c r="K43" s="2"/>
    </row>
    <row r="44" spans="1:11" ht="17.100000000000001" customHeight="1">
      <c r="A44" s="25">
        <v>6200</v>
      </c>
      <c r="B44" s="21"/>
      <c r="C44" s="2"/>
      <c r="D44" s="26" t="s">
        <v>52</v>
      </c>
      <c r="E44" s="27">
        <v>804942367</v>
      </c>
      <c r="F44" s="27">
        <f t="shared" si="0"/>
        <v>-136406412</v>
      </c>
      <c r="G44" s="27">
        <v>668535955</v>
      </c>
      <c r="H44" s="27">
        <v>439844858</v>
      </c>
      <c r="I44" s="27">
        <v>444298725.44999999</v>
      </c>
      <c r="J44" s="27">
        <f t="shared" si="1"/>
        <v>228691097</v>
      </c>
      <c r="K44" s="2"/>
    </row>
    <row r="45" spans="1:11" ht="21.95" customHeight="1" thickBot="1">
      <c r="A45" s="1"/>
      <c r="B45" s="29" t="s">
        <v>53</v>
      </c>
      <c r="C45" s="30"/>
      <c r="D45" s="31"/>
      <c r="E45" s="32">
        <f>E43+E38+E34+E24+E16+E9</f>
        <v>266512425596</v>
      </c>
      <c r="F45" s="32">
        <f t="shared" si="0"/>
        <v>1210809691</v>
      </c>
      <c r="G45" s="32">
        <f>G43+G38+G34+G24+G16+G9</f>
        <v>267723235287</v>
      </c>
      <c r="H45" s="32">
        <f>H43+H38+H34+H24+H16+H9</f>
        <v>289083908838</v>
      </c>
      <c r="I45" s="32">
        <f>I43+I38+I34+I24+I16+I9</f>
        <v>257647444444.05002</v>
      </c>
      <c r="J45" s="32">
        <f t="shared" si="1"/>
        <v>-21360673551</v>
      </c>
      <c r="K45" s="2"/>
    </row>
    <row r="46" spans="1:11" ht="19.5" customHeight="1">
      <c r="A46" s="1"/>
      <c r="B46" s="33" t="s">
        <v>54</v>
      </c>
      <c r="C46" s="33"/>
      <c r="D46" s="33"/>
      <c r="E46" s="33"/>
      <c r="F46" s="33"/>
      <c r="G46" s="33"/>
      <c r="H46" s="33"/>
      <c r="I46" s="33"/>
      <c r="J46" s="33"/>
      <c r="K46" s="2"/>
    </row>
    <row r="47" spans="1:11" ht="41.1" customHeight="1">
      <c r="A47" s="1"/>
      <c r="B47" s="2"/>
      <c r="C47" s="34" t="s">
        <v>55</v>
      </c>
      <c r="D47" s="34"/>
      <c r="E47" s="34"/>
      <c r="F47" s="34"/>
      <c r="G47" s="34"/>
      <c r="H47" s="34"/>
      <c r="I47" s="34"/>
      <c r="J47" s="34"/>
      <c r="K47" s="2"/>
    </row>
    <row r="48" spans="1:11" ht="30" customHeight="1">
      <c r="A48" s="1"/>
      <c r="B48" s="2"/>
      <c r="C48" s="2"/>
      <c r="D48" s="2"/>
      <c r="E48" s="2"/>
      <c r="F48" s="2"/>
      <c r="G48" s="2"/>
      <c r="H48" s="2"/>
      <c r="I48" s="2"/>
      <c r="J48" s="2"/>
      <c r="K48" s="2"/>
    </row>
  </sheetData>
  <mergeCells count="14">
    <mergeCell ref="B46:J46"/>
    <mergeCell ref="C47:J47"/>
    <mergeCell ref="C16:D16"/>
    <mergeCell ref="C24:D24"/>
    <mergeCell ref="C34:D34"/>
    <mergeCell ref="C38:D38"/>
    <mergeCell ref="C43:D43"/>
    <mergeCell ref="B45:D45"/>
    <mergeCell ref="B2:J2"/>
    <mergeCell ref="B3:J3"/>
    <mergeCell ref="B4:J4"/>
    <mergeCell ref="B5:J5"/>
    <mergeCell ref="B7:D7"/>
    <mergeCell ref="C9:D9"/>
  </mergeCells>
  <pageMargins left="0.34722222222222221" right="0.34722222222222221" top="0.4861111111111111" bottom="0.41666666666666669" header="0.5" footer="0.5"/>
  <pageSetup scale="53" pageOrder="overThenDown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EAEP_OBJGASTO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Esmeralda Guadalupe Solis Sanchez</dc:creator>
  <cp:lastModifiedBy>Esmeralda Guadalupe Solis Sanchez</cp:lastModifiedBy>
  <dcterms:created xsi:type="dcterms:W3CDTF">2019-12-04T20:17:14Z</dcterms:created>
  <dcterms:modified xsi:type="dcterms:W3CDTF">2019-12-04T20:17:30Z</dcterms:modified>
</cp:coreProperties>
</file>