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EAI_FF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G10" i="2"/>
  <c r="K18" i="2"/>
  <c r="L17" i="2"/>
  <c r="L10" i="2" s="1"/>
  <c r="H10" i="2"/>
  <c r="I20" i="2"/>
  <c r="G18" i="2" l="1"/>
  <c r="G24" i="2" s="1"/>
  <c r="K24" i="2"/>
  <c r="L19" i="2"/>
  <c r="L18" i="2" s="1"/>
  <c r="L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<sst xmlns="http://schemas.openxmlformats.org/spreadsheetml/2006/main" count="35" uniqueCount="34">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</sst>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164" fontId="4" fillId="0" borderId="0" xfId="0" applyNumberFormat="1" applyFont="1" applyFill="1" applyBorder="1" applyAlignment="1" applyProtection="1">
      <alignment horizontal="left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29"/>
  <sheetViews>
    <sheetView showGridLines="0" tabSelected="1" workbookViewId="0">
      <selection activeCell="H17" sqref="H17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5" t="s">
        <v>0</v>
      </c>
      <c r="G2" s="55"/>
      <c r="H2" s="55"/>
      <c r="I2" s="55"/>
      <c r="J2" s="55"/>
      <c r="K2" s="55"/>
      <c r="L2" s="5"/>
      <c r="M2" s="30"/>
    </row>
    <row r="3" spans="1:13" x14ac:dyDescent="0.3">
      <c r="A3" s="33"/>
      <c r="B3" s="6"/>
      <c r="C3" s="2"/>
      <c r="D3" s="2"/>
      <c r="E3" s="2"/>
      <c r="F3" s="56" t="s">
        <v>1</v>
      </c>
      <c r="G3" s="56"/>
      <c r="H3" s="56"/>
      <c r="I3" s="56"/>
      <c r="J3" s="56"/>
      <c r="K3" s="56"/>
      <c r="L3" s="7"/>
      <c r="M3" s="30"/>
    </row>
    <row r="4" spans="1:13" x14ac:dyDescent="0.3">
      <c r="A4" s="33"/>
      <c r="B4" s="6"/>
      <c r="C4" s="2"/>
      <c r="D4" s="2"/>
      <c r="E4" s="2"/>
      <c r="F4" s="58" t="s">
        <v>33</v>
      </c>
      <c r="G4" s="58"/>
      <c r="H4" s="58"/>
      <c r="I4" s="58"/>
      <c r="J4" s="58"/>
      <c r="K4" s="58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7" t="s">
        <v>32</v>
      </c>
      <c r="G5" s="57"/>
      <c r="H5" s="57"/>
      <c r="I5" s="57"/>
      <c r="J5" s="57"/>
      <c r="K5" s="57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61" t="s">
        <v>2</v>
      </c>
      <c r="C7" s="61"/>
      <c r="D7" s="61"/>
      <c r="E7" s="61"/>
      <c r="F7" s="61"/>
      <c r="G7" s="63" t="s">
        <v>3</v>
      </c>
      <c r="H7" s="63"/>
      <c r="I7" s="63"/>
      <c r="J7" s="63"/>
      <c r="K7" s="63"/>
      <c r="L7" s="59" t="s">
        <v>4</v>
      </c>
      <c r="M7" s="30"/>
    </row>
    <row r="8" spans="1:13" ht="34.5" customHeight="1" x14ac:dyDescent="0.3">
      <c r="A8" s="33"/>
      <c r="B8" s="62"/>
      <c r="C8" s="62"/>
      <c r="D8" s="62"/>
      <c r="E8" s="62"/>
      <c r="F8" s="62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0"/>
      <c r="M8" s="30"/>
    </row>
    <row r="9" spans="1:13" x14ac:dyDescent="0.3">
      <c r="A9" s="33"/>
      <c r="B9" s="62"/>
      <c r="C9" s="62"/>
      <c r="D9" s="62"/>
      <c r="E9" s="62"/>
      <c r="F9" s="62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4" t="s">
        <v>16</v>
      </c>
      <c r="D10" s="44"/>
      <c r="E10" s="44"/>
      <c r="F10" s="45"/>
      <c r="G10" s="11">
        <f>SUM(G11:G17)</f>
        <v>223124253298</v>
      </c>
      <c r="H10" s="11">
        <f t="shared" ref="H10:L10" si="0">SUM(H11:H17)</f>
        <v>0</v>
      </c>
      <c r="I10" s="11">
        <f t="shared" si="0"/>
        <v>223124253298</v>
      </c>
      <c r="J10" s="11">
        <f t="shared" si="0"/>
        <v>218481280092.79001</v>
      </c>
      <c r="K10" s="22">
        <f>SUM(K11:K17)</f>
        <v>218785524213.04999</v>
      </c>
      <c r="L10" s="11">
        <f t="shared" si="0"/>
        <v>-4338729084.9500122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12"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12"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12"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12"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12"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223124253298</v>
      </c>
      <c r="H17" s="26">
        <v>0</v>
      </c>
      <c r="I17" s="26">
        <f>G17+H17</f>
        <v>223124253298</v>
      </c>
      <c r="J17" s="26">
        <v>218481280092.79001</v>
      </c>
      <c r="K17" s="41">
        <v>218785524213.04999</v>
      </c>
      <c r="L17" s="26">
        <f t="shared" ref="L17" si="1">K17-G17</f>
        <v>-4338729084.9500122</v>
      </c>
      <c r="M17" s="30"/>
    </row>
    <row r="18" spans="1:13" ht="15.95" customHeight="1" x14ac:dyDescent="0.3">
      <c r="A18" s="33"/>
      <c r="B18" s="16"/>
      <c r="C18" s="53" t="s">
        <v>24</v>
      </c>
      <c r="D18" s="53"/>
      <c r="E18" s="53"/>
      <c r="F18" s="54"/>
      <c r="G18" s="42">
        <f t="shared" ref="G18:L18" si="2">SUM(G19:G21)</f>
        <v>254418714310</v>
      </c>
      <c r="H18" s="42">
        <f t="shared" si="2"/>
        <v>-1327994402</v>
      </c>
      <c r="I18" s="42">
        <f t="shared" si="2"/>
        <v>253090719908</v>
      </c>
      <c r="J18" s="42">
        <f t="shared" si="2"/>
        <v>255651216594</v>
      </c>
      <c r="K18" s="43">
        <f t="shared" si="2"/>
        <v>254080757179.54001</v>
      </c>
      <c r="L18" s="42">
        <f t="shared" si="2"/>
        <v>-337957130.45998573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242914815290</v>
      </c>
      <c r="H19" s="26">
        <v>0</v>
      </c>
      <c r="I19" s="26">
        <f t="shared" ref="I19" si="3">G19+H19</f>
        <v>242914815290</v>
      </c>
      <c r="J19" s="26">
        <v>239626123721.48999</v>
      </c>
      <c r="K19" s="41">
        <v>241468090779.92001</v>
      </c>
      <c r="L19" s="26">
        <f t="shared" ref="L19:L21" si="4">K19-G19</f>
        <v>-1446724510.0799866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11503899020</v>
      </c>
      <c r="H20" s="26">
        <v>-1327994402</v>
      </c>
      <c r="I20" s="26">
        <f t="shared" ref="I20" si="5">G20+H20</f>
        <v>10175904618</v>
      </c>
      <c r="J20" s="26">
        <v>16025092872.51</v>
      </c>
      <c r="K20" s="41">
        <v>12612666399.620001</v>
      </c>
      <c r="L20" s="26">
        <f>K20-G20</f>
        <v>1108767379.6200008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12">
        <v>0</v>
      </c>
      <c r="H21" s="12">
        <v>0</v>
      </c>
      <c r="I21" s="12">
        <v>0</v>
      </c>
      <c r="J21" s="12">
        <v>0</v>
      </c>
      <c r="K21" s="24">
        <v>0</v>
      </c>
      <c r="L21" s="12">
        <f t="shared" si="4"/>
        <v>0</v>
      </c>
      <c r="M21" s="30"/>
    </row>
    <row r="22" spans="1:13" ht="15.95" customHeight="1" x14ac:dyDescent="0.3">
      <c r="A22" s="33"/>
      <c r="B22" s="16"/>
      <c r="C22" s="53" t="s">
        <v>27</v>
      </c>
      <c r="D22" s="53"/>
      <c r="E22" s="53"/>
      <c r="F22" s="54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48" t="s">
        <v>28</v>
      </c>
      <c r="E23" s="48"/>
      <c r="F23" s="49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50" t="s">
        <v>29</v>
      </c>
      <c r="C24" s="50"/>
      <c r="D24" s="50"/>
      <c r="E24" s="50"/>
      <c r="F24" s="50"/>
      <c r="G24" s="13">
        <f>G22+G18+G10</f>
        <v>477542967608</v>
      </c>
      <c r="H24" s="13">
        <f>H22+H18+H10</f>
        <v>-1327994402</v>
      </c>
      <c r="I24" s="13">
        <f>I22+I18+I10</f>
        <v>476214973206</v>
      </c>
      <c r="J24" s="13">
        <f>J22+J18+J10</f>
        <v>474132496686.79004</v>
      </c>
      <c r="K24" s="21">
        <f>K22+K18+K10</f>
        <v>472866281392.58997</v>
      </c>
      <c r="L24" s="14"/>
      <c r="M24" s="30"/>
    </row>
    <row r="25" spans="1:13" ht="15.95" customHeight="1" thickBot="1" x14ac:dyDescent="0.35">
      <c r="A25" s="33"/>
      <c r="B25" s="51" t="s">
        <v>30</v>
      </c>
      <c r="C25" s="51"/>
      <c r="D25" s="51"/>
      <c r="E25" s="51"/>
      <c r="F25" s="51"/>
      <c r="G25" s="51"/>
      <c r="H25" s="51"/>
      <c r="I25" s="51"/>
      <c r="J25" s="52" t="s">
        <v>31</v>
      </c>
      <c r="K25" s="52"/>
      <c r="L25" s="40">
        <f>L22+L18+L10</f>
        <v>-4676686215.4099979</v>
      </c>
      <c r="M25" s="30"/>
    </row>
    <row r="26" spans="1:13" s="38" customFormat="1" x14ac:dyDescent="0.3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7"/>
    </row>
    <row r="27" spans="1:13" s="38" customFormat="1" x14ac:dyDescent="0.3">
      <c r="A27" s="3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s="38" customFormat="1" x14ac:dyDescent="0.3">
      <c r="A28" s="39"/>
    </row>
    <row r="29" spans="1:13" x14ac:dyDescent="0.3">
      <c r="A29" s="34"/>
      <c r="B29" s="17"/>
      <c r="C29" s="17"/>
      <c r="D29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dcterms:created xsi:type="dcterms:W3CDTF">2019-10-17T18:33:54Z</dcterms:created>
  <dcterms:modified xsi:type="dcterms:W3CDTF">2021-07-16T14:59:44Z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